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9135" windowHeight="78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J22" i="1"/>
  <c r="I22" i="1"/>
  <c r="J21" i="1"/>
  <c r="J20" i="1"/>
  <c r="J19" i="1"/>
  <c r="J18" i="1"/>
  <c r="I21" i="1"/>
  <c r="I20" i="1"/>
  <c r="I19" i="1"/>
  <c r="I18" i="1"/>
  <c r="H21" i="1"/>
  <c r="H20" i="1"/>
  <c r="H19" i="1"/>
  <c r="H18" i="1"/>
</calcChain>
</file>

<file path=xl/sharedStrings.xml><?xml version="1.0" encoding="utf-8"?>
<sst xmlns="http://schemas.openxmlformats.org/spreadsheetml/2006/main" count="92" uniqueCount="61">
  <si>
    <t>NOMBRE DE DOCENTES</t>
  </si>
  <si>
    <t>CLAUDIA MOSQUERA</t>
  </si>
  <si>
    <t>INGLES</t>
  </si>
  <si>
    <t>GRADO</t>
  </si>
  <si>
    <t>PERIODO</t>
  </si>
  <si>
    <t>FRANCIS</t>
  </si>
  <si>
    <t>LOGISTICA</t>
  </si>
  <si>
    <t>JAVIER BERMUDES</t>
  </si>
  <si>
    <t>BIOLOGIA</t>
  </si>
  <si>
    <t>JAVIER LOPEZ</t>
  </si>
  <si>
    <t>EDU.FISICA</t>
  </si>
  <si>
    <t>JORGE CARABALI</t>
  </si>
  <si>
    <t>FILOSOFIA</t>
  </si>
  <si>
    <t>JOSE CHAVEZ</t>
  </si>
  <si>
    <t>MATEMATICAS</t>
  </si>
  <si>
    <t>MARIA TEREZA</t>
  </si>
  <si>
    <t>ESPAÑOL</t>
  </si>
  <si>
    <t>MARIO PEREA</t>
  </si>
  <si>
    <t>SOCIALES</t>
  </si>
  <si>
    <t>MARTHA DUQUE</t>
  </si>
  <si>
    <t>RAFAEL GARCIA</t>
  </si>
  <si>
    <t>ARTISTICA</t>
  </si>
  <si>
    <t>ROBERTO</t>
  </si>
  <si>
    <t>CONTABILIDAD</t>
  </si>
  <si>
    <t>RUBY MARTINAEZ</t>
  </si>
  <si>
    <t>TECNOLOGIA</t>
  </si>
  <si>
    <t>ASIGNATURA</t>
  </si>
  <si>
    <t>DOCENTE</t>
  </si>
  <si>
    <t xml:space="preserve">GRADO </t>
  </si>
  <si>
    <t>NOMBRE DEL ESTUDIANTE</t>
  </si>
  <si>
    <t>MARIA CRISTINA VERGAL</t>
  </si>
  <si>
    <t>GELEN RIVAS</t>
  </si>
  <si>
    <t>MAIRA SULUAGA</t>
  </si>
  <si>
    <t>CAMILO LOPEZ</t>
  </si>
  <si>
    <t>SELESTINO MONTENEGRO</t>
  </si>
  <si>
    <t>GERALDINE APOLINDAR</t>
  </si>
  <si>
    <t>CODIGO DEL ESTUDIANTE</t>
  </si>
  <si>
    <t>GABRIELA ORDOÑEZ</t>
  </si>
  <si>
    <t>NOE MONSALVE</t>
  </si>
  <si>
    <t>CAMILO APONSA</t>
  </si>
  <si>
    <t>ADRIANA GUSMAN</t>
  </si>
  <si>
    <t>HETEROEVALUACION</t>
  </si>
  <si>
    <t>COEVALUACION</t>
  </si>
  <si>
    <t>AUTOEVALUACION</t>
  </si>
  <si>
    <t>6'1</t>
  </si>
  <si>
    <t>6'2</t>
  </si>
  <si>
    <t>6'3</t>
  </si>
  <si>
    <t>6'4</t>
  </si>
  <si>
    <t>7'1</t>
  </si>
  <si>
    <t>7'2</t>
  </si>
  <si>
    <t>8'1</t>
  </si>
  <si>
    <t>8'2</t>
  </si>
  <si>
    <t>9'1</t>
  </si>
  <si>
    <t>10'</t>
  </si>
  <si>
    <t>11'</t>
  </si>
  <si>
    <t>PERIODO #1</t>
  </si>
  <si>
    <t>PERIODO#3</t>
  </si>
  <si>
    <t>PERIODO#2</t>
  </si>
  <si>
    <t>PERIODO#4</t>
  </si>
  <si>
    <t>PERIODO#1</t>
  </si>
  <si>
    <t>MATEO VALDEZ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</si>
</sst>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0" borderId="0" xfId="0" applyBorder="1"/>
    <xf numFmtId="0" fontId="1" fillId="2" borderId="1" xfId="0" applyFont="1" applyFill="1" applyBorder="1"/>
    <xf numFmtId="0" fontId="0" fillId="2" borderId="3" xfId="0" applyFill="1" applyBorder="1"/>
    <xf numFmtId="0" fontId="0" fillId="0" borderId="0" xfId="0" applyBorder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1" xfId="0" applyFill="1" applyBorder="1"/>
    <xf numFmtId="164" fontId="0" fillId="0" borderId="2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164" fontId="0" fillId="0" borderId="4" xfId="0" applyNumberFormat="1" applyBorder="1"/>
    <xf numFmtId="1" fontId="0" fillId="0" borderId="2" xfId="0" applyNumberFormat="1" applyBorder="1"/>
    <xf numFmtId="164" fontId="0" fillId="0" borderId="5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4"/>
  <sheetViews>
    <sheetView tabSelected="1" topLeftCell="B4" workbookViewId="0">
      <selection activeCell="I16" sqref="I16"/>
    </sheetView>
  </sheetViews>
  <sheetFormatPr baseColWidth="10" defaultRowHeight="15" x14ac:dyDescent="0.25"/>
  <cols>
    <col min="1" max="1" width="21" customWidth="1"/>
    <col min="2" max="2" width="13.42578125" customWidth="1"/>
    <col min="5" max="5" width="13.7109375" customWidth="1"/>
    <col min="6" max="6" width="24.28515625" customWidth="1"/>
    <col min="7" max="7" width="23.28515625" bestFit="1" customWidth="1"/>
    <col min="8" max="8" width="19.28515625" customWidth="1"/>
    <col min="9" max="9" width="15.5703125" customWidth="1"/>
    <col min="10" max="10" width="17.7109375" customWidth="1"/>
  </cols>
  <sheetData>
    <row r="5" spans="1:12" x14ac:dyDescent="0.25">
      <c r="E5" s="6" t="s">
        <v>27</v>
      </c>
      <c r="F5" t="s">
        <v>20</v>
      </c>
    </row>
    <row r="6" spans="1:12" x14ac:dyDescent="0.25">
      <c r="E6" s="6" t="s">
        <v>26</v>
      </c>
      <c r="F6" s="5" t="str">
        <f>VLOOKUP(F5,A11:D22,2,TRUE)</f>
        <v>ARTISTICA</v>
      </c>
    </row>
    <row r="7" spans="1:12" x14ac:dyDescent="0.25">
      <c r="E7" s="6" t="s">
        <v>28</v>
      </c>
      <c r="F7" s="5" t="str">
        <f>VLOOKUP(F5,A11:D22,3,TRUE)</f>
        <v>10'</v>
      </c>
    </row>
    <row r="8" spans="1:12" x14ac:dyDescent="0.25">
      <c r="E8" s="6" t="s">
        <v>4</v>
      </c>
      <c r="F8" s="5" t="str">
        <f>VLOOKUP(F5,A11:D22,4,TRUE)</f>
        <v>PERIODO#3</v>
      </c>
    </row>
    <row r="10" spans="1:12" x14ac:dyDescent="0.25">
      <c r="A10" s="3" t="s">
        <v>0</v>
      </c>
      <c r="B10" s="1"/>
      <c r="C10" s="1"/>
      <c r="D10" s="1"/>
    </row>
    <row r="11" spans="1:12" x14ac:dyDescent="0.25">
      <c r="A11" s="4" t="s">
        <v>1</v>
      </c>
      <c r="B11" s="11" t="s">
        <v>2</v>
      </c>
      <c r="C11" s="9" t="s">
        <v>44</v>
      </c>
      <c r="D11" s="9" t="s">
        <v>55</v>
      </c>
      <c r="F11" s="10" t="s">
        <v>29</v>
      </c>
      <c r="G11" s="10" t="s">
        <v>36</v>
      </c>
      <c r="H11" s="7" t="s">
        <v>41</v>
      </c>
      <c r="I11" s="10" t="s">
        <v>42</v>
      </c>
      <c r="J11" s="11" t="s">
        <v>43</v>
      </c>
      <c r="K11" s="10" t="s">
        <v>3</v>
      </c>
      <c r="L11" s="10" t="s">
        <v>4</v>
      </c>
    </row>
    <row r="12" spans="1:12" x14ac:dyDescent="0.25">
      <c r="A12" s="4" t="s">
        <v>5</v>
      </c>
      <c r="B12" s="12" t="s">
        <v>6</v>
      </c>
      <c r="C12" s="9" t="s">
        <v>45</v>
      </c>
      <c r="D12" s="9" t="s">
        <v>56</v>
      </c>
      <c r="F12" s="9" t="s">
        <v>30</v>
      </c>
      <c r="G12" s="9">
        <v>6908</v>
      </c>
      <c r="H12" s="17">
        <v>1.2</v>
      </c>
      <c r="I12" s="14">
        <v>1.35</v>
      </c>
      <c r="J12" s="14">
        <v>0.96</v>
      </c>
      <c r="K12" s="9" t="s">
        <v>44</v>
      </c>
      <c r="L12" s="9" t="s">
        <v>55</v>
      </c>
    </row>
    <row r="13" spans="1:12" x14ac:dyDescent="0.25">
      <c r="A13" s="4" t="s">
        <v>7</v>
      </c>
      <c r="B13" s="12" t="s">
        <v>8</v>
      </c>
      <c r="C13" s="9" t="s">
        <v>46</v>
      </c>
      <c r="D13" s="9" t="s">
        <v>57</v>
      </c>
      <c r="F13" s="9" t="s">
        <v>31</v>
      </c>
      <c r="G13" s="9">
        <v>6436</v>
      </c>
      <c r="H13" s="17">
        <v>1.6</v>
      </c>
      <c r="I13" s="14">
        <v>1.26</v>
      </c>
      <c r="J13" s="20">
        <v>1.5</v>
      </c>
      <c r="K13" s="9" t="s">
        <v>45</v>
      </c>
      <c r="L13" s="9" t="s">
        <v>56</v>
      </c>
    </row>
    <row r="14" spans="1:12" x14ac:dyDescent="0.25">
      <c r="A14" s="4" t="s">
        <v>9</v>
      </c>
      <c r="B14" s="12" t="s">
        <v>10</v>
      </c>
      <c r="C14" s="9" t="s">
        <v>47</v>
      </c>
      <c r="D14" s="9" t="s">
        <v>58</v>
      </c>
      <c r="F14" s="9" t="s">
        <v>32</v>
      </c>
      <c r="G14" s="9">
        <v>6875</v>
      </c>
      <c r="H14" s="17">
        <v>1.8</v>
      </c>
      <c r="I14" s="12">
        <v>1.5</v>
      </c>
      <c r="J14" s="14">
        <v>1.32</v>
      </c>
      <c r="K14" s="9" t="s">
        <v>46</v>
      </c>
      <c r="L14" s="9" t="s">
        <v>57</v>
      </c>
    </row>
    <row r="15" spans="1:12" x14ac:dyDescent="0.25">
      <c r="A15" s="4" t="s">
        <v>11</v>
      </c>
      <c r="B15" s="12" t="s">
        <v>12</v>
      </c>
      <c r="C15" s="9" t="s">
        <v>48</v>
      </c>
      <c r="D15" s="9" t="s">
        <v>57</v>
      </c>
      <c r="F15" s="9" t="s">
        <v>33</v>
      </c>
      <c r="G15" s="9">
        <v>6853</v>
      </c>
      <c r="H15" s="17">
        <v>2</v>
      </c>
      <c r="I15" s="14">
        <v>1.29</v>
      </c>
      <c r="J15" s="14">
        <v>1.65</v>
      </c>
      <c r="K15" s="9" t="s">
        <v>47</v>
      </c>
      <c r="L15" s="9" t="s">
        <v>58</v>
      </c>
    </row>
    <row r="16" spans="1:12" x14ac:dyDescent="0.25">
      <c r="A16" s="4" t="s">
        <v>13</v>
      </c>
      <c r="B16" s="12" t="s">
        <v>14</v>
      </c>
      <c r="C16" s="9" t="s">
        <v>49</v>
      </c>
      <c r="D16" s="9" t="s">
        <v>57</v>
      </c>
      <c r="F16" s="9" t="s">
        <v>34</v>
      </c>
      <c r="G16" s="9">
        <v>6954</v>
      </c>
      <c r="H16" s="18">
        <v>1.28</v>
      </c>
      <c r="I16" s="14">
        <v>1.65</v>
      </c>
      <c r="J16" s="14">
        <v>1.2299999999999998</v>
      </c>
      <c r="K16" s="9" t="s">
        <v>48</v>
      </c>
      <c r="L16" s="9" t="s">
        <v>57</v>
      </c>
    </row>
    <row r="17" spans="1:12" x14ac:dyDescent="0.25">
      <c r="A17" s="2" t="s">
        <v>15</v>
      </c>
      <c r="B17" s="12" t="s">
        <v>16</v>
      </c>
      <c r="C17" s="9" t="s">
        <v>50</v>
      </c>
      <c r="D17" s="9" t="s">
        <v>58</v>
      </c>
      <c r="F17" s="9" t="s">
        <v>35</v>
      </c>
      <c r="G17" s="9">
        <v>6512</v>
      </c>
      <c r="H17" s="19">
        <v>1.92</v>
      </c>
      <c r="I17" s="9">
        <v>1.5</v>
      </c>
      <c r="J17" s="20">
        <v>0.75</v>
      </c>
      <c r="K17" s="9" t="s">
        <v>49</v>
      </c>
      <c r="L17" s="9" t="s">
        <v>57</v>
      </c>
    </row>
    <row r="18" spans="1:12" x14ac:dyDescent="0.25">
      <c r="A18" s="4" t="s">
        <v>17</v>
      </c>
      <c r="B18" s="12" t="s">
        <v>18</v>
      </c>
      <c r="C18" s="9" t="s">
        <v>51</v>
      </c>
      <c r="D18" s="9" t="s">
        <v>59</v>
      </c>
      <c r="F18" s="13" t="s">
        <v>37</v>
      </c>
      <c r="G18" s="12">
        <v>6754</v>
      </c>
      <c r="H18" s="9">
        <f>4*40/100</f>
        <v>1.6</v>
      </c>
      <c r="I18" s="15">
        <f>3.5*30/100</f>
        <v>1.05</v>
      </c>
      <c r="J18" s="21">
        <f>5*30/100</f>
        <v>1.5</v>
      </c>
      <c r="K18" s="9" t="s">
        <v>50</v>
      </c>
      <c r="L18" s="9" t="s">
        <v>58</v>
      </c>
    </row>
    <row r="19" spans="1:12" x14ac:dyDescent="0.25">
      <c r="A19" s="4" t="s">
        <v>19</v>
      </c>
      <c r="B19" s="12" t="s">
        <v>16</v>
      </c>
      <c r="C19" s="9" t="s">
        <v>52</v>
      </c>
      <c r="D19" s="9" t="s">
        <v>57</v>
      </c>
      <c r="F19" s="13" t="s">
        <v>38</v>
      </c>
      <c r="G19" s="12">
        <v>6750</v>
      </c>
      <c r="H19" s="15">
        <f>5.1*40/100</f>
        <v>2.04</v>
      </c>
      <c r="I19" s="16">
        <f>2.5*30/100</f>
        <v>0.75</v>
      </c>
      <c r="J19" s="9">
        <f>4*30/100</f>
        <v>1.2</v>
      </c>
      <c r="K19" s="9" t="s">
        <v>51</v>
      </c>
      <c r="L19" s="9" t="s">
        <v>59</v>
      </c>
    </row>
    <row r="20" spans="1:12" x14ac:dyDescent="0.25">
      <c r="A20" s="4" t="s">
        <v>20</v>
      </c>
      <c r="B20" s="12" t="s">
        <v>21</v>
      </c>
      <c r="C20" s="9" t="s">
        <v>53</v>
      </c>
      <c r="D20" s="9" t="s">
        <v>56</v>
      </c>
      <c r="F20" s="13" t="s">
        <v>39</v>
      </c>
      <c r="G20" s="12">
        <v>6594</v>
      </c>
      <c r="H20" s="15">
        <f>5.1*40/100</f>
        <v>2.04</v>
      </c>
      <c r="I20" s="16">
        <f>2.2*30/100</f>
        <v>0.66</v>
      </c>
      <c r="J20" s="15">
        <f>5.3*30/100</f>
        <v>1.59</v>
      </c>
      <c r="K20" s="9" t="s">
        <v>52</v>
      </c>
      <c r="L20" s="9" t="s">
        <v>57</v>
      </c>
    </row>
    <row r="21" spans="1:12" x14ac:dyDescent="0.25">
      <c r="A21" s="4" t="s">
        <v>22</v>
      </c>
      <c r="B21" s="12" t="s">
        <v>23</v>
      </c>
      <c r="C21" s="22" t="s">
        <v>54</v>
      </c>
      <c r="D21" s="22" t="s">
        <v>59</v>
      </c>
      <c r="F21" s="13" t="s">
        <v>40</v>
      </c>
      <c r="G21" s="12">
        <v>9843</v>
      </c>
      <c r="H21" s="9">
        <f>4*40/100</f>
        <v>1.6</v>
      </c>
      <c r="I21" s="16">
        <f>1*30/100</f>
        <v>0.3</v>
      </c>
      <c r="J21" s="15">
        <f>4.3*30/100</f>
        <v>1.29</v>
      </c>
      <c r="K21" s="9" t="s">
        <v>53</v>
      </c>
      <c r="L21" s="9" t="s">
        <v>56</v>
      </c>
    </row>
    <row r="22" spans="1:12" x14ac:dyDescent="0.25">
      <c r="A22" s="2" t="s">
        <v>24</v>
      </c>
      <c r="B22" s="12" t="s">
        <v>25</v>
      </c>
      <c r="C22" s="8"/>
      <c r="D22" s="8"/>
      <c r="F22" s="9" t="s">
        <v>60</v>
      </c>
      <c r="G22" s="9">
        <v>5512</v>
      </c>
      <c r="H22" s="22">
        <v>2</v>
      </c>
      <c r="I22" s="23">
        <f>3.8*30/100</f>
        <v>1.1399999999999999</v>
      </c>
      <c r="J22" s="23">
        <f>3.2*30/100</f>
        <v>0.96</v>
      </c>
      <c r="K22" s="22" t="s">
        <v>54</v>
      </c>
      <c r="L22" s="22" t="s">
        <v>59</v>
      </c>
    </row>
    <row r="23" spans="1:12" x14ac:dyDescent="0.25">
      <c r="C23" s="8"/>
      <c r="D23" s="8"/>
      <c r="K23" s="26"/>
      <c r="L23" s="24"/>
    </row>
    <row r="24" spans="1:12" x14ac:dyDescent="0.25">
      <c r="K24" s="8"/>
      <c r="L24" s="25"/>
    </row>
  </sheetData>
  <dataValidations count="1">
    <dataValidation type="list" allowBlank="1" showInputMessage="1" showErrorMessage="1" sqref="F5">
      <formula1>$A$11:$A$22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SALA1-1</dc:creator>
  <cp:lastModifiedBy>Hellen</cp:lastModifiedBy>
  <dcterms:created xsi:type="dcterms:W3CDTF">2012-05-25T14:26:15Z</dcterms:created>
  <dcterms:modified xsi:type="dcterms:W3CDTF">2012-05-26T19:01:26Z</dcterms:modified>
</cp:coreProperties>
</file>